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540" windowWidth="28800" windowHeight="13560" activeTab="1"/>
  </bookViews>
  <sheets>
    <sheet name="Фин.вложения +" sheetId="2" r:id="rId1"/>
    <sheet name="Имущество +" sheetId="3" r:id="rId2"/>
    <sheet name="Свод" sheetId="4" r:id="rId3"/>
  </sheets>
  <definedNames>
    <definedName name="_xlnm._FilterDatabase" localSheetId="1" hidden="1">'Имущество +'!$A$6:$G$57</definedName>
    <definedName name="_xlnm.Print_Titles" localSheetId="1">'Имущество +'!$4:$6</definedName>
    <definedName name="_xlnm.Print_Area" localSheetId="1">'Имущество +'!$A$1:$F$57</definedName>
    <definedName name="_xlnm.Print_Area" localSheetId="2">Свод!$A$1:$G$9</definedName>
    <definedName name="_xlnm.Print_Area" localSheetId="0">'Фин.вложения +'!$A$1:$K$15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7" i="4" l="1"/>
  <c r="D4" i="4" l="1"/>
  <c r="E5" i="4" l="1"/>
  <c r="E4" i="4" l="1"/>
  <c r="E8" i="4" l="1"/>
  <c r="E9" i="4" s="1"/>
  <c r="F8" i="4" l="1"/>
  <c r="G6" i="4"/>
  <c r="F6" i="4"/>
  <c r="F5" i="4"/>
  <c r="D9" i="4"/>
  <c r="B4" i="4"/>
  <c r="B9" i="4" s="1"/>
  <c r="F4" i="4" l="1"/>
  <c r="F9" i="4" s="1"/>
  <c r="G8" i="4" l="1"/>
  <c r="I14" i="2" l="1"/>
  <c r="G14" i="2"/>
  <c r="F14" i="2"/>
  <c r="I11" i="2"/>
  <c r="G11" i="2"/>
  <c r="F11" i="2"/>
  <c r="I15" i="2" l="1"/>
  <c r="F15" i="2"/>
  <c r="C7" i="4"/>
  <c r="C4" i="4" s="1"/>
  <c r="C9" i="4" s="1"/>
  <c r="G15" i="2"/>
  <c r="G7" i="4" l="1"/>
  <c r="G5" i="4" l="1"/>
  <c r="G4" i="4" s="1"/>
  <c r="G9" i="4" l="1"/>
</calcChain>
</file>

<file path=xl/sharedStrings.xml><?xml version="1.0" encoding="utf-8"?>
<sst xmlns="http://schemas.openxmlformats.org/spreadsheetml/2006/main" count="268" uniqueCount="224">
  <si>
    <t>№</t>
  </si>
  <si>
    <t>Количество акций, шт.</t>
  </si>
  <si>
    <t>Процент от уставного капитала, %</t>
  </si>
  <si>
    <t>Примечания</t>
  </si>
  <si>
    <t>Раздел 1. Реализация непрофильных активов</t>
  </si>
  <si>
    <t>Итого по разделу 1:</t>
  </si>
  <si>
    <t>Раздел 2. Сохранение непрофильных активов</t>
  </si>
  <si>
    <t>Итого по разделу 2:</t>
  </si>
  <si>
    <t>Итого, акции, доли:</t>
  </si>
  <si>
    <t>Основная характеристика (год ввода в эксплуатацию; площадь, кв.м/ протяженность, м)</t>
  </si>
  <si>
    <t xml:space="preserve">Адрес (местоположение) </t>
  </si>
  <si>
    <t>Итого, имущество:</t>
  </si>
  <si>
    <t>Наименование непрофильного актива</t>
  </si>
  <si>
    <t>Действие (планируемый способ реализации (сохранения) актива)</t>
  </si>
  <si>
    <t>Дата отчета об оценке</t>
  </si>
  <si>
    <t>Созданный резерв под обесценение актива, тыс. руб.</t>
  </si>
  <si>
    <t>Вид деятельности, к которому относится использование непрофильного актива</t>
  </si>
  <si>
    <t>Часть 1 - акции, доли</t>
  </si>
  <si>
    <t>Часть 2 - недвижимое и движимое имущество</t>
  </si>
  <si>
    <t>Кадастровый номер (иное средство индивидуализации актива)</t>
  </si>
  <si>
    <t>-</t>
  </si>
  <si>
    <t>Производственная база</t>
  </si>
  <si>
    <t>Продажа</t>
  </si>
  <si>
    <t>24:20:0000000:1952</t>
  </si>
  <si>
    <t>2013 г., 20 360 м</t>
  </si>
  <si>
    <t>Инфраструктурный объект</t>
  </si>
  <si>
    <t>Красноярский край, Кежемский район, Богучанская ГЭС - ПС Кодинская</t>
  </si>
  <si>
    <t>Не проводилась</t>
  </si>
  <si>
    <t>24:20:0812001:183</t>
  </si>
  <si>
    <t>Красноярский край, Кежемский район, г. Кодинск, ул. Гайнулина, д. 4 А</t>
  </si>
  <si>
    <t>Гостиница</t>
  </si>
  <si>
    <t>24:20:0810004:46</t>
  </si>
  <si>
    <t>1993 г., 1 014,1 кв.м.</t>
  </si>
  <si>
    <t>Жилой фонд</t>
  </si>
  <si>
    <t>Красноярский край, Кежемский р-н, г. Кодинск, ул. Колесниченко, зд. 1</t>
  </si>
  <si>
    <t>Комплекс объектов Энергоуправления</t>
  </si>
  <si>
    <t xml:space="preserve">Красноярский край, г.Кодинск, Кежемский район, стройбаза левого берега, энергохозяйство стройбазы </t>
  </si>
  <si>
    <t>Нежилое здание (РММ и ТМХ)</t>
  </si>
  <si>
    <t xml:space="preserve"> 24:20:0000000:2099</t>
  </si>
  <si>
    <t>Нежилое здание (Трансформаторная подстанция№2 (ТП 51))</t>
  </si>
  <si>
    <t xml:space="preserve"> 24:20:0000000:2126</t>
  </si>
  <si>
    <t xml:space="preserve"> Нежилое здание (Трансформаторная подстанция№1 (ТП 50))</t>
  </si>
  <si>
    <t xml:space="preserve"> 24:20:0000000:2127</t>
  </si>
  <si>
    <t>"КЛ-6кВ"</t>
  </si>
  <si>
    <t>24:20:0817001:700</t>
  </si>
  <si>
    <t>Объект незавершенного строительства (центральная стройлаборатория)</t>
  </si>
  <si>
    <t xml:space="preserve"> 24:20:0000000:2088</t>
  </si>
  <si>
    <t>Комплекс объектов Бетонного хозяйства</t>
  </si>
  <si>
    <t>Нежилое здание (БСУ)</t>
  </si>
  <si>
    <t xml:space="preserve"> 24:20:0000000:2209</t>
  </si>
  <si>
    <t xml:space="preserve"> 24:20:0000000:2213</t>
  </si>
  <si>
    <t>Склад</t>
  </si>
  <si>
    <t xml:space="preserve"> 24:20:0000000:2211</t>
  </si>
  <si>
    <t>Сооружение  (Узел перегрузки с галереей подачи заполнителей)</t>
  </si>
  <si>
    <t xml:space="preserve"> 24:20:0000000:2212</t>
  </si>
  <si>
    <t>Цех добавок, гараж</t>
  </si>
  <si>
    <t xml:space="preserve"> 24:20:0817001:308</t>
  </si>
  <si>
    <t>Цех плитного пенополистерола</t>
  </si>
  <si>
    <t xml:space="preserve"> 24:20:0000000:2215</t>
  </si>
  <si>
    <t xml:space="preserve"> 24:20:0000000:2210</t>
  </si>
  <si>
    <t>Сооружение (ГСХ)</t>
  </si>
  <si>
    <t>24:20:0000000:2214</t>
  </si>
  <si>
    <t>КЛ-6кВ</t>
  </si>
  <si>
    <t>24:20:0817001:703</t>
  </si>
  <si>
    <t>Сооружение водопроводные сети стройбазы левого берега</t>
  </si>
  <si>
    <t>24:20:0000000:2108</t>
  </si>
  <si>
    <t>1990 г., 7 886,5 м</t>
  </si>
  <si>
    <t>Красноярский край, Кежемский район, стройбаза левого берега, водопроводные сети</t>
  </si>
  <si>
    <t>Асфальтобетонный завод №2</t>
  </si>
  <si>
    <t xml:space="preserve"> 24:20:0000000:2128</t>
  </si>
  <si>
    <t>1991 г., 244,8 кв.м</t>
  </si>
  <si>
    <t xml:space="preserve"> 24:20:0000000:2095</t>
  </si>
  <si>
    <t>1991 г., 217,5 кв.м</t>
  </si>
  <si>
    <t xml:space="preserve"> 24:20:0000000:2096</t>
  </si>
  <si>
    <t>1991 г., 26,2 кв.м</t>
  </si>
  <si>
    <t xml:space="preserve"> 24:20:0000000:2272</t>
  </si>
  <si>
    <t>1991 г., 205,4 кв.м</t>
  </si>
  <si>
    <t xml:space="preserve"> 24:20:0000000:2120</t>
  </si>
  <si>
    <t>1991 г., 53,5 кв.м</t>
  </si>
  <si>
    <t>Объект незавершенного строительства (Битумохранилище)</t>
  </si>
  <si>
    <t xml:space="preserve"> 24:20:0000000:2097</t>
  </si>
  <si>
    <t>1991 г. 738,8 кв.м</t>
  </si>
  <si>
    <t xml:space="preserve"> 24:20:0000000:2121</t>
  </si>
  <si>
    <t>1991 г., 56,8 кв.м</t>
  </si>
  <si>
    <t xml:space="preserve"> 24:20:0000000:2122</t>
  </si>
  <si>
    <t>24:20:0000000:2112</t>
  </si>
  <si>
    <t>1989 г. 72,8 кв.м.</t>
  </si>
  <si>
    <t>Вахтовый поселок</t>
  </si>
  <si>
    <t>Красноярский край, Кежемский район, г.Кодинск, стройбаза левого берега, проезд №1, участок №5</t>
  </si>
  <si>
    <t>Ликвидация</t>
  </si>
  <si>
    <t>24:20:0817001:665</t>
  </si>
  <si>
    <t>2006г., 937,2 кв.м</t>
  </si>
  <si>
    <t>24:20:0817001:664</t>
  </si>
  <si>
    <t>2006 г., 925,3 кв.м</t>
  </si>
  <si>
    <t>Здание (здравпункт)</t>
  </si>
  <si>
    <t>24:20:0817001:669</t>
  </si>
  <si>
    <t>2007 г., 123,4 кв.м.</t>
  </si>
  <si>
    <t>Трансформаторная подстанция №2</t>
  </si>
  <si>
    <t>24:20:0817001:201</t>
  </si>
  <si>
    <t>2006 г. 24,6 кв.м.</t>
  </si>
  <si>
    <t>24:20:0817001:191</t>
  </si>
  <si>
    <t>2006 г. 1 390,2 кв.м.</t>
  </si>
  <si>
    <t>24:20:0817001:182</t>
  </si>
  <si>
    <t>2006 г. 1 405,1 кв.м.</t>
  </si>
  <si>
    <t>Комплект БМЗ (баня-прачечная)</t>
  </si>
  <si>
    <t>Комплект БМЗ (комбинат бытового обслуживания)</t>
  </si>
  <si>
    <t>Комплект БМЗ (отделение связи)</t>
  </si>
  <si>
    <t>Комплект БМЗ (сарай строительный)</t>
  </si>
  <si>
    <t>Комплект БМЗ (спортзал с кинозалом)</t>
  </si>
  <si>
    <t>Комплект БМЗ (общежитие №11)</t>
  </si>
  <si>
    <t>70700605</t>
  </si>
  <si>
    <t>Комплект БМЗ (общежитие №5)</t>
  </si>
  <si>
    <t>Комплект БМЗ (общежитие №9)</t>
  </si>
  <si>
    <t>Комплект БМЗ (здание столовой на 100 посадочных мест)</t>
  </si>
  <si>
    <t>Рыночная стоимость (по отчету об оценке или по цене на ОРЦБ) без НДС, тыс. руб.</t>
  </si>
  <si>
    <t>движимое имущество</t>
  </si>
  <si>
    <t>Пакет акций Акционерного коммерческого банка ""ЕНИСЕЙ" (ПАО) (АКБ  "ЕНИСЕЙ" (ПАО))</t>
  </si>
  <si>
    <t>Сооружение (Компрессорная с насосной станцией и ТП)</t>
  </si>
  <si>
    <t>Акции и доли</t>
  </si>
  <si>
    <t>Недвижимое и движимое имущество</t>
  </si>
  <si>
    <t>ВСЕГО</t>
  </si>
  <si>
    <t>количество, шт.</t>
  </si>
  <si>
    <t>остаточная стоимость, млн. руб.</t>
  </si>
  <si>
    <t>Реализация непрофильных активов, всего, в том числе:</t>
  </si>
  <si>
    <t>Безвозмездная передача</t>
  </si>
  <si>
    <t>Сохранение непрофильных активов, всего</t>
  </si>
  <si>
    <t>Непрофильных активов, всего</t>
  </si>
  <si>
    <t>Сводная структура непрофильных активов АО «Богучанская ГЭС»</t>
  </si>
  <si>
    <t>Здание  (Магазин "Все для Дома" (Техническая библиотека))</t>
  </si>
  <si>
    <t>7.1.</t>
  </si>
  <si>
    <t>7.2.</t>
  </si>
  <si>
    <t>7.3.</t>
  </si>
  <si>
    <t>7.4.</t>
  </si>
  <si>
    <t>7.5.</t>
  </si>
  <si>
    <t>7.6.</t>
  </si>
  <si>
    <t>7.7.</t>
  </si>
  <si>
    <t>7.8.</t>
  </si>
  <si>
    <t>7.9.</t>
  </si>
  <si>
    <t>7.10.</t>
  </si>
  <si>
    <t>Балансовая (остаточная) стоимость на 30.09.2021, тыс. руб.</t>
  </si>
  <si>
    <t>Реестр непрофильных активов АО "Богучанская ГЭС"</t>
  </si>
  <si>
    <t>Финансовое вложение</t>
  </si>
  <si>
    <t xml:space="preserve">ИФНС № 18 по Красноярскому краю внесена запись в ЕГРЮЛ от 28.12.2015 о принятии юридическим лицом решения о ликвидации и назначении ликвидатора.
ИФНС № 18 по Красноярскому краю внесена запись в ЕГРЮЛ от 28.12.2016 о составлении промежуточного ликвидационного баланса юридического лица.
АО "Богучанская ГЭС" не принимает участия в ликвидации ОАО "Кодинский ЗКПДС".
Срок завершения ликвидационных процедур не определен.
В бухгалтерском учете создан резерв под обесценение актива в полном размере стоимости финансового вложения. </t>
  </si>
  <si>
    <t>"ВЛ-220 кВ "БоГЭС-ПС Кодинская" (Д133-Д134)</t>
  </si>
  <si>
    <t>Сетевые объекты</t>
  </si>
  <si>
    <t>2009 г.,  309,8 кв.м</t>
  </si>
  <si>
    <t>Административное здание</t>
  </si>
  <si>
    <t>1982 г., 2 087,5 кв.м</t>
  </si>
  <si>
    <t>1980 г., 36 кв.м</t>
  </si>
  <si>
    <t>1980 г., 48,8 кв.м</t>
  </si>
  <si>
    <t>2013 г., 220 м</t>
  </si>
  <si>
    <t>2008 г., 146,7 кв.м</t>
  </si>
  <si>
    <t>2008 г., 812,5 кв.м</t>
  </si>
  <si>
    <t>2008 г., 3 659,5 кв.м,
8 500 куб. м</t>
  </si>
  <si>
    <t>2008 г., 136,3 кв.м</t>
  </si>
  <si>
    <t>2008 г., 782,7 кв.м</t>
  </si>
  <si>
    <t>2008 г., 356,8 кв.м</t>
  </si>
  <si>
    <t>2008 г., 594,4 кв.м</t>
  </si>
  <si>
    <t>2008 г., 6 114,00 кв.м</t>
  </si>
  <si>
    <t>1993 г., 846 м</t>
  </si>
  <si>
    <t>2008 г., 1 803,40 кв.м</t>
  </si>
  <si>
    <t>Красноярский край, Кежемский р-н, Стройбаза правого берега</t>
  </si>
  <si>
    <t>47.1</t>
  </si>
  <si>
    <t>47.2</t>
  </si>
  <si>
    <t>47.3</t>
  </si>
  <si>
    <t>47.4</t>
  </si>
  <si>
    <t>47.5</t>
  </si>
  <si>
    <t>47.6</t>
  </si>
  <si>
    <t>47.7</t>
  </si>
  <si>
    <t>47.8</t>
  </si>
  <si>
    <t>47.9</t>
  </si>
  <si>
    <t>47.10</t>
  </si>
  <si>
    <t>47.11</t>
  </si>
  <si>
    <t>47.12</t>
  </si>
  <si>
    <t>47.13</t>
  </si>
  <si>
    <t>47.14</t>
  </si>
  <si>
    <t>47.15</t>
  </si>
  <si>
    <t>Красноярский край, Кежемский р-н, г. Кодинск, стройбза левого берега</t>
  </si>
  <si>
    <t>Общая площадь
14 406,3 кв.м</t>
  </si>
  <si>
    <t>2.1</t>
  </si>
  <si>
    <t>2.2</t>
  </si>
  <si>
    <t>2.3</t>
  </si>
  <si>
    <t>2.4</t>
  </si>
  <si>
    <t>2007 г., 324,0 кв.м</t>
  </si>
  <si>
    <t>8.1</t>
  </si>
  <si>
    <t>8.2</t>
  </si>
  <si>
    <t>8.3</t>
  </si>
  <si>
    <t>8.4</t>
  </si>
  <si>
    <t>8.5</t>
  </si>
  <si>
    <t>8.6</t>
  </si>
  <si>
    <t>8.7</t>
  </si>
  <si>
    <t>8.8</t>
  </si>
  <si>
    <t>8.9</t>
  </si>
  <si>
    <t xml:space="preserve"> 2007 г., 54,24 кв.м</t>
  </si>
  <si>
    <t>2007 г., 54,24 кв.м</t>
  </si>
  <si>
    <t>2007 г., 72,36 кв.м</t>
  </si>
  <si>
    <t>2007 г., 939,0 кв.м</t>
  </si>
  <si>
    <t>2007 г., 353,5 кв.м</t>
  </si>
  <si>
    <t>Общая площадь
8 805,14 кв.м</t>
  </si>
  <si>
    <t>Общая площадь
2 172,3 кв.м</t>
  </si>
  <si>
    <t>Пакет акций Открытого акционерного общества "Кодинский завод крупнопанельного домостроения и стройматериалов" (ОАО "Кодинский ЗКПДС")</t>
  </si>
  <si>
    <t xml:space="preserve">Решением Арбитражного суда от 20.04.2017 АКБ «ЕНИСЕЙ» (ПАО) признан несостоятельным (банкротом), в отношении него открыто конкурсное производство. Полномочия конкурсного управляющего АКБ «ЕНИСЕЙ» (ПАО) возложены на Государственную корпорацию «Агентство по страхованию вкладов».
Конкурсным управляющим проводятся мероприятия по реализации конкурсной массы должника, по взысканию дебиторской задолженности, по оспариванию сделок должника, осуществлению расчетов с кредиторами.
В бухгалтерском учете создан резерв под обесценение актива в полном размере стоимости финансового вложения. </t>
  </si>
  <si>
    <t>2.5</t>
  </si>
  <si>
    <t>Объекты движимого имущества (15 шт.)</t>
  </si>
  <si>
    <t>Административно-бытовой корпус</t>
  </si>
  <si>
    <t>Битумоплавильный цех</t>
  </si>
  <si>
    <t>Насосная ГСМ</t>
  </si>
  <si>
    <t>Ремонтно-механический цех</t>
  </si>
  <si>
    <t>Тепловой пункт</t>
  </si>
  <si>
    <t>ТП №1 (ТП-266)</t>
  </si>
  <si>
    <t>ТП №2  (ТП-265)</t>
  </si>
  <si>
    <t>Дробильно-сортировочное хозяйство. Контора</t>
  </si>
  <si>
    <t>Общежитие №12</t>
  </si>
  <si>
    <t>Общежитие №3</t>
  </si>
  <si>
    <t>Гостиница №4</t>
  </si>
  <si>
    <t>Красноярский край, Кежемский район, от ТП-2КБХ до ТП-57, ТП-140, ТП-234, ТП-233</t>
  </si>
  <si>
    <t>Россия, Красноярский край, Кежемский р-н, г. Кодинск, пионербаза, соор.</t>
  </si>
  <si>
    <t>Россия, Красноярский край, Кежемский р-н, г. Кодинск, пионербаза, склад</t>
  </si>
  <si>
    <t>Россия, Красноярский край, Кежемский р-н, г. Кодинск, Стройбаза, Бетонное хозяйство</t>
  </si>
  <si>
    <t>Красноярский край, Кежемский р-н, г. Кодинск</t>
  </si>
  <si>
    <t>Россия, Красноярский край, Кежемский р-н, г. Кодинск, пионербаза, соор</t>
  </si>
  <si>
    <t>Россия, Красноярский край, Кежемский р-н, г. Кодинск, пионербаза, зд.</t>
  </si>
  <si>
    <t>Россия, Красноярский край, Кежемский р-н, г. Кодинск, стройбза левого берега, центральная стройлаборатория</t>
  </si>
  <si>
    <t>Приложение №7 
к протоколу заседания Совета директоров АО "Богучанская ГЭС" №311 от 15.12.2021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</si>
</sst>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
  </numFmts>
  <fonts count="17" x14ac:knownFonts="1">
    <font>
      <sz val="11"/>
      <color theme="1"/>
      <name val="Calibri"/>
      <family val="2"/>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0"/>
      <name val="Helv"/>
      <charset val="204"/>
    </font>
    <font>
      <sz val="10"/>
      <color theme="1"/>
      <name val="Times New Roman"/>
      <family val="1"/>
      <charset val="204"/>
    </font>
    <font>
      <b/>
      <sz val="10"/>
      <name val="Arial Cyr"/>
      <charset val="204"/>
    </font>
    <font>
      <sz val="8"/>
      <name val="Calibri"/>
      <family val="2"/>
      <scheme val="minor"/>
    </font>
    <font>
      <b/>
      <sz val="10"/>
      <color theme="1"/>
      <name val="Times New Roman"/>
      <family val="1"/>
      <charset val="204"/>
    </font>
    <font>
      <sz val="11"/>
      <name val="Times New Roman"/>
      <family val="1"/>
      <charset val="204"/>
    </font>
    <font>
      <sz val="11"/>
      <color theme="1"/>
      <name val="Calibri"/>
      <family val="2"/>
      <scheme val="minor"/>
    </font>
    <font>
      <b/>
      <sz val="12"/>
      <name val="Times New Roman"/>
      <family val="1"/>
      <charset val="204"/>
    </font>
    <font>
      <b/>
      <sz val="12"/>
      <color theme="1"/>
      <name val="Times New Roman"/>
      <family val="1"/>
      <charset val="204"/>
    </font>
    <font>
      <b/>
      <sz val="14"/>
      <name val="Times New Roman"/>
      <family val="1"/>
      <charset val="204"/>
    </font>
    <font>
      <sz val="14"/>
      <name val="Times New Roman"/>
      <family val="1"/>
      <charset val="204"/>
    </font>
    <font>
      <sz val="10"/>
      <color indexed="8"/>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thin">
        <color auto="1"/>
      </bottom>
      <diagonal/>
    </border>
  </borders>
  <cellStyleXfs count="6">
    <xf numFmtId="0" fontId="0" fillId="0" borderId="0"/>
    <xf numFmtId="0" fontId="1" fillId="0" borderId="0"/>
    <xf numFmtId="0" fontId="4" fillId="0" borderId="0"/>
    <xf numFmtId="0" fontId="5" fillId="0" borderId="0"/>
    <xf numFmtId="43" fontId="1" fillId="0" borderId="0" applyFont="0" applyFill="0" applyBorder="0" applyAlignment="0" applyProtection="0"/>
    <xf numFmtId="0" fontId="11" fillId="0" borderId="0"/>
  </cellStyleXfs>
  <cellXfs count="130">
    <xf numFmtId="0" fontId="0" fillId="0" borderId="0" xfId="0"/>
    <xf numFmtId="0" fontId="2" fillId="0" borderId="0" xfId="1" applyFont="1" applyAlignment="1">
      <alignment horizontal="center" vertical="center"/>
    </xf>
    <xf numFmtId="0" fontId="2" fillId="0" borderId="0" xfId="1" applyFont="1" applyAlignment="1">
      <alignment horizontal="center" vertical="center" wrapText="1"/>
    </xf>
    <xf numFmtId="0" fontId="3" fillId="0" borderId="1" xfId="1" applyFont="1" applyFill="1" applyBorder="1" applyAlignment="1">
      <alignment horizontal="left" vertical="center"/>
    </xf>
    <xf numFmtId="0" fontId="2" fillId="0" borderId="1" xfId="1" applyFont="1" applyBorder="1" applyAlignment="1">
      <alignment horizontal="center" vertical="center"/>
    </xf>
    <xf numFmtId="4" fontId="2" fillId="3" borderId="1" xfId="1" applyNumberFormat="1" applyFont="1" applyFill="1" applyBorder="1" applyAlignment="1">
      <alignment horizontal="center" vertical="center" wrapText="1" shrinkToFit="1"/>
    </xf>
    <xf numFmtId="0" fontId="2" fillId="0" borderId="1" xfId="2" applyFont="1" applyFill="1" applyBorder="1" applyAlignment="1">
      <alignment horizontal="center" vertical="center" wrapText="1" shrinkToFit="1"/>
    </xf>
    <xf numFmtId="0" fontId="3" fillId="0" borderId="0" xfId="1" applyFont="1" applyAlignment="1">
      <alignment horizontal="left" vertical="center"/>
    </xf>
    <xf numFmtId="4" fontId="2"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wrapText="1"/>
    </xf>
    <xf numFmtId="0" fontId="3" fillId="0" borderId="0" xfId="1" applyFont="1" applyAlignment="1">
      <alignment horizontal="center" vertical="center"/>
    </xf>
    <xf numFmtId="4" fontId="2" fillId="0" borderId="0" xfId="1" applyNumberFormat="1" applyFont="1" applyAlignment="1">
      <alignment horizontal="center" vertical="center"/>
    </xf>
    <xf numFmtId="4" fontId="3"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4" fontId="9"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3" fillId="0" borderId="0" xfId="1" applyFont="1" applyAlignment="1">
      <alignment horizontal="center" vertical="center" wrapText="1"/>
    </xf>
    <xf numFmtId="0" fontId="2"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7" fillId="0" borderId="0" xfId="1" applyFont="1" applyAlignment="1">
      <alignment vertical="center" wrapText="1"/>
    </xf>
    <xf numFmtId="49" fontId="2" fillId="0" borderId="1" xfId="0" applyNumberFormat="1" applyFont="1" applyFill="1" applyBorder="1" applyAlignment="1">
      <alignment horizontal="center" vertical="center" wrapText="1" shrinkToFit="1"/>
    </xf>
    <xf numFmtId="4" fontId="2" fillId="0" borderId="1" xfId="1" applyNumberFormat="1" applyFont="1" applyBorder="1" applyAlignment="1">
      <alignment horizontal="center" vertical="center"/>
    </xf>
    <xf numFmtId="4" fontId="2" fillId="3" borderId="1" xfId="1" applyNumberFormat="1" applyFont="1" applyFill="1" applyBorder="1" applyAlignment="1">
      <alignment horizontal="center" vertical="center"/>
    </xf>
    <xf numFmtId="14" fontId="2" fillId="3" borderId="1" xfId="1" applyNumberFormat="1" applyFont="1" applyFill="1" applyBorder="1" applyAlignment="1">
      <alignment horizontal="center" vertical="center" wrapText="1" shrinkToFit="1"/>
    </xf>
    <xf numFmtId="14" fontId="9"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0" fontId="12" fillId="0" borderId="1" xfId="1" applyFont="1" applyFill="1" applyBorder="1" applyAlignment="1">
      <alignment horizontal="left" vertical="center"/>
    </xf>
    <xf numFmtId="0" fontId="12" fillId="0" borderId="1" xfId="1" applyFont="1" applyFill="1" applyBorder="1" applyAlignment="1">
      <alignment horizontal="left" vertical="center" wrapText="1"/>
    </xf>
    <xf numFmtId="0" fontId="12" fillId="0" borderId="1" xfId="1" applyFont="1" applyFill="1" applyBorder="1" applyAlignment="1">
      <alignment horizontal="center" vertical="center" wrapText="1"/>
    </xf>
    <xf numFmtId="4" fontId="12" fillId="0" borderId="1" xfId="1" applyNumberFormat="1"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14" fontId="13" fillId="0" borderId="1" xfId="1" applyNumberFormat="1" applyFont="1" applyFill="1" applyBorder="1" applyAlignment="1">
      <alignment horizontal="center" vertical="center" wrapText="1"/>
    </xf>
    <xf numFmtId="4" fontId="2" fillId="0" borderId="0" xfId="1" applyNumberFormat="1" applyFont="1" applyAlignment="1">
      <alignment horizontal="center" vertical="center" wrapText="1"/>
    </xf>
    <xf numFmtId="14" fontId="2" fillId="0" borderId="0" xfId="1" applyNumberFormat="1" applyFont="1" applyAlignment="1">
      <alignment horizontal="center" vertical="center" wrapText="1"/>
    </xf>
    <xf numFmtId="2" fontId="2" fillId="0" borderId="1" xfId="2" applyNumberFormat="1" applyFont="1" applyFill="1" applyBorder="1" applyAlignment="1">
      <alignment horizontal="center" vertical="center" wrapText="1" shrinkToFit="1"/>
    </xf>
    <xf numFmtId="4" fontId="3" fillId="3" borderId="1" xfId="1" applyNumberFormat="1" applyFont="1" applyFill="1" applyBorder="1" applyAlignment="1">
      <alignment horizontal="center" vertical="center"/>
    </xf>
    <xf numFmtId="0" fontId="1" fillId="0" borderId="0" xfId="1"/>
    <xf numFmtId="0" fontId="15" fillId="3" borderId="1" xfId="1" applyFont="1" applyFill="1" applyBorder="1" applyAlignment="1">
      <alignment horizontal="center" vertical="center" wrapText="1"/>
    </xf>
    <xf numFmtId="4" fontId="15" fillId="3" borderId="1" xfId="1" applyNumberFormat="1" applyFont="1" applyFill="1" applyBorder="1" applyAlignment="1">
      <alignment horizontal="center" vertical="center" wrapText="1"/>
    </xf>
    <xf numFmtId="0" fontId="14" fillId="3" borderId="1" xfId="1" applyFont="1" applyFill="1" applyBorder="1" applyAlignment="1">
      <alignment horizontal="center" vertical="center" wrapText="1"/>
    </xf>
    <xf numFmtId="4" fontId="14" fillId="3" borderId="11" xfId="1" applyNumberFormat="1" applyFont="1" applyFill="1" applyBorder="1" applyAlignment="1">
      <alignment horizontal="center" vertical="center" wrapText="1"/>
    </xf>
    <xf numFmtId="0" fontId="15" fillId="3" borderId="10" xfId="1" applyFont="1" applyFill="1" applyBorder="1" applyAlignment="1">
      <alignment vertical="center" wrapText="1"/>
    </xf>
    <xf numFmtId="3" fontId="15" fillId="3" borderId="1" xfId="1" applyNumberFormat="1" applyFont="1" applyFill="1" applyBorder="1" applyAlignment="1">
      <alignment horizontal="center" vertical="center" wrapText="1"/>
    </xf>
    <xf numFmtId="3" fontId="14" fillId="3" borderId="1" xfId="1" applyNumberFormat="1" applyFont="1" applyFill="1" applyBorder="1" applyAlignment="1">
      <alignment horizontal="center" vertical="center" wrapText="1"/>
    </xf>
    <xf numFmtId="3" fontId="14" fillId="3" borderId="11" xfId="1" applyNumberFormat="1" applyFont="1" applyFill="1" applyBorder="1" applyAlignment="1">
      <alignment horizontal="center" vertical="center" wrapText="1"/>
    </xf>
    <xf numFmtId="0" fontId="15" fillId="3" borderId="10" xfId="1" applyFont="1" applyFill="1" applyBorder="1" applyAlignment="1">
      <alignment horizontal="right" vertical="center" wrapText="1"/>
    </xf>
    <xf numFmtId="0" fontId="14" fillId="3" borderId="12" xfId="1" applyFont="1" applyFill="1" applyBorder="1" applyAlignment="1">
      <alignment vertical="center" wrapText="1"/>
    </xf>
    <xf numFmtId="3" fontId="14" fillId="3" borderId="13" xfId="1" applyNumberFormat="1" applyFont="1" applyFill="1" applyBorder="1" applyAlignment="1">
      <alignment horizontal="center" vertical="center" wrapText="1"/>
    </xf>
    <xf numFmtId="3" fontId="14" fillId="3" borderId="14" xfId="1" applyNumberFormat="1" applyFont="1" applyFill="1" applyBorder="1" applyAlignment="1">
      <alignment horizontal="center" vertical="center" wrapText="1"/>
    </xf>
    <xf numFmtId="0" fontId="3" fillId="3" borderId="1" xfId="1" applyFont="1" applyFill="1" applyBorder="1" applyAlignment="1">
      <alignment horizontal="center" vertical="center"/>
    </xf>
    <xf numFmtId="49" fontId="2" fillId="3" borderId="0" xfId="1" applyNumberFormat="1" applyFont="1" applyFill="1" applyAlignment="1">
      <alignment horizontal="center" vertical="center"/>
    </xf>
    <xf numFmtId="0" fontId="2" fillId="3" borderId="0" xfId="1" applyFont="1" applyFill="1" applyAlignment="1">
      <alignment horizontal="left" vertical="center" wrapText="1"/>
    </xf>
    <xf numFmtId="0" fontId="2" fillId="3" borderId="0" xfId="1" applyFont="1" applyFill="1" applyAlignment="1">
      <alignment horizontal="center" vertical="center"/>
    </xf>
    <xf numFmtId="4" fontId="2" fillId="3" borderId="0" xfId="1" applyNumberFormat="1" applyFont="1" applyFill="1" applyAlignment="1">
      <alignment horizontal="center" vertical="center"/>
    </xf>
    <xf numFmtId="0" fontId="3" fillId="3" borderId="0" xfId="1" applyFont="1" applyFill="1" applyAlignment="1">
      <alignment horizontal="center" vertical="center"/>
    </xf>
    <xf numFmtId="0" fontId="2" fillId="3" borderId="0" xfId="1" applyFont="1" applyFill="1" applyAlignment="1">
      <alignment vertical="center"/>
    </xf>
    <xf numFmtId="0" fontId="10" fillId="3" borderId="0" xfId="1" applyFont="1" applyFill="1" applyAlignment="1">
      <alignment horizontal="center" vertical="center"/>
    </xf>
    <xf numFmtId="0" fontId="3" fillId="3" borderId="1" xfId="1" applyFont="1" applyFill="1" applyBorder="1" applyAlignment="1">
      <alignment vertical="center"/>
    </xf>
    <xf numFmtId="0" fontId="2" fillId="3" borderId="1" xfId="1" applyFont="1" applyFill="1" applyBorder="1" applyAlignment="1">
      <alignment vertical="center"/>
    </xf>
    <xf numFmtId="0"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0" fontId="3"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10" fillId="0" borderId="0" xfId="1" applyFont="1" applyFill="1" applyAlignment="1">
      <alignment horizontal="center" vertical="center"/>
    </xf>
    <xf numFmtId="0" fontId="16" fillId="0" borderId="1" xfId="0" applyNumberFormat="1" applyFont="1" applyFill="1" applyBorder="1" applyAlignment="1">
      <alignment horizontal="center" vertical="center" wrapText="1"/>
    </xf>
    <xf numFmtId="14" fontId="2" fillId="0" borderId="1" xfId="5"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0" fontId="7" fillId="0" borderId="0" xfId="1" applyFont="1" applyFill="1" applyAlignment="1">
      <alignment vertical="center" wrapTex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3" fillId="0" borderId="5" xfId="1" applyFont="1" applyFill="1" applyBorder="1" applyAlignment="1">
      <alignment horizontal="center" vertical="center"/>
    </xf>
    <xf numFmtId="4" fontId="3" fillId="0" borderId="0" xfId="1" applyNumberFormat="1" applyFont="1" applyFill="1" applyBorder="1" applyAlignment="1">
      <alignment horizontal="center" vertical="center"/>
    </xf>
    <xf numFmtId="0" fontId="3" fillId="0" borderId="6" xfId="1" applyFont="1" applyFill="1" applyBorder="1" applyAlignment="1">
      <alignment vertical="center"/>
    </xf>
    <xf numFmtId="0" fontId="3" fillId="0" borderId="1" xfId="1" applyFont="1" applyFill="1" applyBorder="1" applyAlignment="1">
      <alignment vertical="center"/>
    </xf>
    <xf numFmtId="164" fontId="2" fillId="0" borderId="1" xfId="0" applyNumberFormat="1" applyFont="1" applyFill="1" applyBorder="1" applyAlignment="1">
      <alignment horizontal="center" vertical="center" wrapText="1" shrinkToFit="1"/>
    </xf>
    <xf numFmtId="4" fontId="2" fillId="3" borderId="1" xfId="1" applyNumberFormat="1" applyFont="1" applyFill="1" applyBorder="1" applyAlignment="1">
      <alignment horizontal="center" vertical="center" wrapText="1" shrinkToFi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3" borderId="1" xfId="1" applyFont="1" applyFill="1" applyBorder="1" applyAlignment="1">
      <alignment horizontal="left" vertical="center"/>
    </xf>
    <xf numFmtId="0" fontId="2" fillId="3" borderId="1" xfId="0" applyFont="1" applyFill="1" applyBorder="1" applyAlignment="1">
      <alignment horizontal="left" vertical="center" wrapText="1"/>
    </xf>
    <xf numFmtId="0" fontId="3" fillId="3" borderId="6" xfId="1" applyFont="1" applyFill="1" applyBorder="1" applyAlignment="1">
      <alignment vertical="center"/>
    </xf>
    <xf numFmtId="49" fontId="2" fillId="3" borderId="1" xfId="1" applyNumberFormat="1" applyFont="1" applyFill="1" applyBorder="1" applyAlignment="1">
      <alignment horizontal="left" vertical="center"/>
    </xf>
    <xf numFmtId="0" fontId="2" fillId="0" borderId="5" xfId="1" applyFont="1" applyFill="1" applyBorder="1" applyAlignment="1">
      <alignment vertical="center"/>
    </xf>
    <xf numFmtId="3" fontId="2" fillId="3" borderId="1" xfId="1" applyNumberFormat="1" applyFont="1" applyFill="1" applyBorder="1" applyAlignment="1">
      <alignment vertical="center"/>
    </xf>
    <xf numFmtId="0" fontId="2" fillId="3" borderId="2" xfId="1"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4" xfId="1" applyFont="1" applyFill="1" applyBorder="1" applyAlignment="1">
      <alignment horizontal="center" vertical="center" wrapText="1"/>
    </xf>
    <xf numFmtId="0" fontId="3" fillId="0" borderId="1"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2" fillId="0" borderId="0" xfId="1" applyFont="1" applyBorder="1" applyAlignment="1">
      <alignment horizontal="right" vertical="center" wrapText="1"/>
    </xf>
    <xf numFmtId="49" fontId="3" fillId="0" borderId="0" xfId="1" applyNumberFormat="1" applyFont="1" applyAlignment="1">
      <alignment horizontal="center" vertical="center" wrapText="1"/>
    </xf>
    <xf numFmtId="0" fontId="3" fillId="0" borderId="0" xfId="1" applyFont="1" applyAlignment="1">
      <alignment horizontal="center" vertical="center" wrapText="1"/>
    </xf>
    <xf numFmtId="0" fontId="2" fillId="2" borderId="1" xfId="1" applyFont="1" applyFill="1" applyBorder="1" applyAlignment="1">
      <alignment horizontal="center" vertical="center" wrapText="1" shrinkToFit="1"/>
    </xf>
    <xf numFmtId="0" fontId="2" fillId="2" borderId="2" xfId="1" applyFont="1" applyFill="1" applyBorder="1" applyAlignment="1">
      <alignment horizontal="center" vertical="center" wrapText="1" shrinkToFit="1"/>
    </xf>
    <xf numFmtId="0" fontId="2" fillId="2" borderId="4"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4" fontId="2" fillId="2" borderId="1" xfId="1" applyNumberFormat="1" applyFont="1" applyFill="1" applyBorder="1" applyAlignment="1">
      <alignment horizontal="center" vertical="center" wrapText="1" shrinkToFit="1"/>
    </xf>
    <xf numFmtId="4" fontId="2" fillId="2" borderId="2" xfId="1" applyNumberFormat="1" applyFont="1" applyFill="1" applyBorder="1" applyAlignment="1">
      <alignment horizontal="center" vertical="center" wrapText="1" shrinkToFit="1"/>
    </xf>
    <xf numFmtId="4" fontId="2" fillId="2" borderId="4" xfId="1" applyNumberFormat="1" applyFont="1" applyFill="1" applyBorder="1" applyAlignment="1">
      <alignment horizontal="center" vertical="center" wrapText="1" shrinkToFit="1"/>
    </xf>
    <xf numFmtId="4" fontId="2" fillId="2" borderId="3" xfId="1" applyNumberFormat="1" applyFont="1" applyFill="1" applyBorder="1" applyAlignment="1">
      <alignment horizontal="center" vertical="center" wrapText="1" shrinkToFi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2" fillId="3" borderId="1" xfId="1" applyFont="1" applyFill="1" applyBorder="1" applyAlignment="1">
      <alignment horizontal="center" vertical="center" wrapText="1" shrinkToFit="1"/>
    </xf>
    <xf numFmtId="49" fontId="3" fillId="3" borderId="0" xfId="1" applyNumberFormat="1" applyFont="1" applyFill="1" applyAlignment="1">
      <alignment horizontal="center" vertical="center" wrapText="1"/>
    </xf>
    <xf numFmtId="0" fontId="7" fillId="3" borderId="0" xfId="1" applyFont="1" applyFill="1" applyAlignment="1">
      <alignment vertical="center" wrapText="1"/>
    </xf>
    <xf numFmtId="49" fontId="6" fillId="3" borderId="1" xfId="1" applyNumberFormat="1" applyFont="1" applyFill="1" applyBorder="1" applyAlignment="1">
      <alignment horizontal="center" vertical="center" wrapText="1" shrinkToFit="1"/>
    </xf>
    <xf numFmtId="4" fontId="2" fillId="3" borderId="1" xfId="1" applyNumberFormat="1" applyFont="1" applyFill="1" applyBorder="1" applyAlignment="1">
      <alignment horizontal="center" vertical="center" wrapText="1" shrinkToFit="1"/>
    </xf>
    <xf numFmtId="4" fontId="2" fillId="3" borderId="2" xfId="1" applyNumberFormat="1" applyFont="1" applyFill="1" applyBorder="1" applyAlignment="1">
      <alignment horizontal="center" vertical="center" wrapText="1" shrinkToFit="1"/>
    </xf>
    <xf numFmtId="4" fontId="2" fillId="3" borderId="4" xfId="1" applyNumberFormat="1" applyFont="1" applyFill="1" applyBorder="1" applyAlignment="1">
      <alignment horizontal="center" vertical="center" wrapText="1" shrinkToFit="1"/>
    </xf>
    <xf numFmtId="4" fontId="2" fillId="3" borderId="3" xfId="1" applyNumberFormat="1" applyFont="1" applyFill="1" applyBorder="1" applyAlignment="1">
      <alignment horizontal="center" vertical="center" wrapText="1" shrinkToFit="1"/>
    </xf>
    <xf numFmtId="0" fontId="14" fillId="0" borderId="0" xfId="1" applyFont="1" applyBorder="1" applyAlignment="1">
      <alignment horizontal="center"/>
    </xf>
    <xf numFmtId="0" fontId="15" fillId="3" borderId="7" xfId="1" applyFont="1" applyFill="1" applyBorder="1" applyAlignment="1">
      <alignment horizontal="center" wrapText="1"/>
    </xf>
    <xf numFmtId="0" fontId="15" fillId="3" borderId="10" xfId="1" applyFont="1" applyFill="1" applyBorder="1" applyAlignment="1">
      <alignment horizontal="center" wrapText="1"/>
    </xf>
    <xf numFmtId="0" fontId="15" fillId="3" borderId="8" xfId="1" applyFont="1" applyFill="1" applyBorder="1" applyAlignment="1">
      <alignment horizontal="center" vertical="center" wrapText="1"/>
    </xf>
    <xf numFmtId="0" fontId="14" fillId="3" borderId="8" xfId="1" applyFont="1" applyFill="1" applyBorder="1" applyAlignment="1">
      <alignment horizontal="center" vertical="center" wrapText="1"/>
    </xf>
    <xf numFmtId="0" fontId="14" fillId="3" borderId="9" xfId="1" applyFont="1" applyFill="1" applyBorder="1" applyAlignment="1">
      <alignment horizontal="center" vertical="center" wrapText="1"/>
    </xf>
  </cellXfs>
  <cellStyles count="6">
    <cellStyle name="Обычный" xfId="0" builtinId="0"/>
    <cellStyle name="Обычный 2" xfId="1"/>
    <cellStyle name="Обычный 2 2" xfId="2"/>
    <cellStyle name="Обычный 3" xfId="5"/>
    <cellStyle name="Стиль 1"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80" zoomScaleNormal="65" zoomScaleSheetLayoutView="80" workbookViewId="0">
      <pane xSplit="2" ySplit="1" topLeftCell="C2" activePane="bottomRight" state="frozen"/>
      <selection pane="topRight" activeCell="E1" sqref="E1"/>
      <selection pane="bottomLeft" activeCell="A7" sqref="A7"/>
      <selection pane="bottomRight" activeCell="Q9" sqref="Q9"/>
    </sheetView>
  </sheetViews>
  <sheetFormatPr defaultColWidth="8.85546875" defaultRowHeight="12.75" outlineLevelCol="1" x14ac:dyDescent="0.25"/>
  <cols>
    <col min="1" max="1" width="3.85546875" style="1" customWidth="1"/>
    <col min="2" max="2" width="20" style="13" customWidth="1"/>
    <col min="3" max="3" width="12.42578125" style="14" customWidth="1"/>
    <col min="4" max="4" width="15.42578125" style="14" customWidth="1"/>
    <col min="5" max="5" width="18.28515625" style="14" customWidth="1"/>
    <col min="6" max="6" width="14.5703125" style="15" customWidth="1"/>
    <col min="7" max="7" width="16.5703125" style="15" hidden="1" customWidth="1" outlineLevel="1"/>
    <col min="8" max="9" width="13.140625" style="15" hidden="1" customWidth="1" outlineLevel="1"/>
    <col min="10" max="10" width="15.5703125" style="2" customWidth="1" collapsed="1"/>
    <col min="11" max="11" width="78.7109375" style="2" customWidth="1"/>
    <col min="12" max="16384" width="8.85546875" style="1"/>
  </cols>
  <sheetData>
    <row r="1" spans="1:12" ht="44.25" customHeight="1" x14ac:dyDescent="0.25">
      <c r="J1" s="102" t="s">
        <v>223</v>
      </c>
      <c r="K1" s="102"/>
    </row>
    <row r="2" spans="1:12" ht="12.75" customHeight="1" x14ac:dyDescent="0.25">
      <c r="A2" s="103" t="s">
        <v>140</v>
      </c>
      <c r="B2" s="103"/>
      <c r="C2" s="103"/>
      <c r="D2" s="103"/>
      <c r="E2" s="103"/>
      <c r="F2" s="103"/>
      <c r="G2" s="103"/>
      <c r="H2" s="103"/>
      <c r="I2" s="103"/>
      <c r="J2" s="103"/>
      <c r="K2" s="103"/>
      <c r="L2" s="24"/>
    </row>
    <row r="3" spans="1:12" ht="12.75" customHeight="1" x14ac:dyDescent="0.25">
      <c r="A3" s="104" t="s">
        <v>17</v>
      </c>
      <c r="B3" s="104"/>
      <c r="C3" s="104"/>
      <c r="D3" s="104"/>
      <c r="E3" s="104"/>
      <c r="F3" s="104"/>
      <c r="G3" s="104"/>
      <c r="H3" s="104"/>
      <c r="I3" s="104"/>
      <c r="J3" s="104"/>
      <c r="K3" s="104"/>
    </row>
    <row r="4" spans="1:12" x14ac:dyDescent="0.25">
      <c r="A4" s="104"/>
      <c r="B4" s="104"/>
      <c r="C4" s="104"/>
      <c r="D4" s="104"/>
      <c r="E4" s="104"/>
      <c r="F4" s="104"/>
      <c r="G4" s="104"/>
      <c r="H4" s="104"/>
      <c r="I4" s="104"/>
      <c r="J4" s="104"/>
      <c r="K4" s="104"/>
    </row>
    <row r="5" spans="1:12" ht="18" customHeight="1" x14ac:dyDescent="0.25">
      <c r="A5" s="105" t="s">
        <v>0</v>
      </c>
      <c r="B5" s="105" t="s">
        <v>12</v>
      </c>
      <c r="C5" s="105" t="s">
        <v>1</v>
      </c>
      <c r="D5" s="105" t="s">
        <v>2</v>
      </c>
      <c r="E5" s="106" t="s">
        <v>16</v>
      </c>
      <c r="F5" s="109" t="s">
        <v>139</v>
      </c>
      <c r="G5" s="110" t="s">
        <v>114</v>
      </c>
      <c r="H5" s="110" t="s">
        <v>14</v>
      </c>
      <c r="I5" s="110" t="s">
        <v>15</v>
      </c>
      <c r="J5" s="105" t="s">
        <v>13</v>
      </c>
      <c r="K5" s="105" t="s">
        <v>3</v>
      </c>
    </row>
    <row r="6" spans="1:12" ht="28.5" customHeight="1" x14ac:dyDescent="0.25">
      <c r="A6" s="105"/>
      <c r="B6" s="105"/>
      <c r="C6" s="105"/>
      <c r="D6" s="105"/>
      <c r="E6" s="107"/>
      <c r="F6" s="109"/>
      <c r="G6" s="111"/>
      <c r="H6" s="111"/>
      <c r="I6" s="111"/>
      <c r="J6" s="105"/>
      <c r="K6" s="105"/>
    </row>
    <row r="7" spans="1:12" ht="41.25" customHeight="1" x14ac:dyDescent="0.25">
      <c r="A7" s="105"/>
      <c r="B7" s="105"/>
      <c r="C7" s="105" t="s">
        <v>1</v>
      </c>
      <c r="D7" s="105" t="s">
        <v>2</v>
      </c>
      <c r="E7" s="108"/>
      <c r="F7" s="109"/>
      <c r="G7" s="112"/>
      <c r="H7" s="112"/>
      <c r="I7" s="112"/>
      <c r="J7" s="105"/>
      <c r="K7" s="105"/>
    </row>
    <row r="8" spans="1:12" s="7" customFormat="1" ht="24" customHeight="1" x14ac:dyDescent="0.25">
      <c r="A8" s="3" t="s">
        <v>4</v>
      </c>
      <c r="B8" s="18"/>
      <c r="C8" s="23"/>
      <c r="D8" s="23"/>
      <c r="E8" s="23"/>
      <c r="F8" s="16"/>
      <c r="G8" s="16"/>
      <c r="H8" s="17"/>
      <c r="I8" s="16"/>
      <c r="J8" s="23"/>
      <c r="K8" s="18"/>
    </row>
    <row r="9" spans="1:12" ht="141.75" customHeight="1" x14ac:dyDescent="0.25">
      <c r="A9" s="25">
        <v>1</v>
      </c>
      <c r="B9" s="25" t="s">
        <v>200</v>
      </c>
      <c r="C9" s="26">
        <v>1291</v>
      </c>
      <c r="D9" s="83">
        <v>4.1794999999999999E-2</v>
      </c>
      <c r="E9" s="5" t="s">
        <v>141</v>
      </c>
      <c r="F9" s="8">
        <v>0</v>
      </c>
      <c r="G9" s="27">
        <v>0</v>
      </c>
      <c r="H9" s="28" t="s">
        <v>27</v>
      </c>
      <c r="I9" s="40">
        <v>6.4550000000000001</v>
      </c>
      <c r="J9" s="6" t="s">
        <v>89</v>
      </c>
      <c r="K9" s="22" t="s">
        <v>142</v>
      </c>
    </row>
    <row r="10" spans="1:12" s="12" customFormat="1" ht="138.75" customHeight="1" x14ac:dyDescent="0.25">
      <c r="A10" s="4">
        <v>2</v>
      </c>
      <c r="B10" s="25" t="s">
        <v>116</v>
      </c>
      <c r="C10" s="26">
        <v>15246</v>
      </c>
      <c r="D10" s="83">
        <v>1E-4</v>
      </c>
      <c r="E10" s="84" t="s">
        <v>141</v>
      </c>
      <c r="F10" s="8">
        <v>0</v>
      </c>
      <c r="G10" s="27">
        <v>0</v>
      </c>
      <c r="H10" s="28" t="s">
        <v>27</v>
      </c>
      <c r="I10" s="6">
        <v>152.46</v>
      </c>
      <c r="J10" s="6" t="s">
        <v>89</v>
      </c>
      <c r="K10" s="22" t="s">
        <v>201</v>
      </c>
    </row>
    <row r="11" spans="1:12" x14ac:dyDescent="0.25">
      <c r="A11" s="3" t="s">
        <v>5</v>
      </c>
      <c r="B11" s="18"/>
      <c r="C11" s="23"/>
      <c r="D11" s="23"/>
      <c r="E11" s="23"/>
      <c r="F11" s="16">
        <f>SUM(F9:F10)</f>
        <v>0</v>
      </c>
      <c r="G11" s="19">
        <f>SUM(G9:G10)</f>
        <v>0</v>
      </c>
      <c r="H11" s="29"/>
      <c r="I11" s="19">
        <f>SUM(I9:I10)</f>
        <v>158.91500000000002</v>
      </c>
      <c r="J11" s="23"/>
      <c r="K11" s="18"/>
    </row>
    <row r="12" spans="1:12" s="12" customFormat="1" x14ac:dyDescent="0.25">
      <c r="A12" s="3" t="s">
        <v>6</v>
      </c>
      <c r="B12" s="18"/>
      <c r="C12" s="23"/>
      <c r="D12" s="23"/>
      <c r="E12" s="23"/>
      <c r="F12" s="16"/>
      <c r="G12" s="19"/>
      <c r="H12" s="29"/>
      <c r="I12" s="19"/>
      <c r="J12" s="23"/>
      <c r="K12" s="18"/>
    </row>
    <row r="13" spans="1:12" s="12" customFormat="1" x14ac:dyDescent="0.25">
      <c r="A13" s="11" t="s">
        <v>20</v>
      </c>
      <c r="B13" s="10" t="s">
        <v>20</v>
      </c>
      <c r="C13" s="30" t="s">
        <v>20</v>
      </c>
      <c r="D13" s="9" t="s">
        <v>20</v>
      </c>
      <c r="E13" s="9" t="s">
        <v>20</v>
      </c>
      <c r="F13" s="9" t="s">
        <v>20</v>
      </c>
      <c r="G13" s="20" t="s">
        <v>20</v>
      </c>
      <c r="H13" s="31" t="s">
        <v>20</v>
      </c>
      <c r="I13" s="20" t="s">
        <v>20</v>
      </c>
      <c r="J13" s="10" t="s">
        <v>20</v>
      </c>
      <c r="K13" s="10" t="s">
        <v>20</v>
      </c>
    </row>
    <row r="14" spans="1:12" x14ac:dyDescent="0.25">
      <c r="A14" s="3" t="s">
        <v>7</v>
      </c>
      <c r="B14" s="18"/>
      <c r="C14" s="23"/>
      <c r="D14" s="23"/>
      <c r="E14" s="23"/>
      <c r="F14" s="16">
        <f>SUM(F13:F13)</f>
        <v>0</v>
      </c>
      <c r="G14" s="19">
        <f>SUM(G13:G13)</f>
        <v>0</v>
      </c>
      <c r="H14" s="29"/>
      <c r="I14" s="19">
        <f>SUM(I13:I13)</f>
        <v>0</v>
      </c>
      <c r="J14" s="23"/>
      <c r="K14" s="18"/>
    </row>
    <row r="15" spans="1:12" ht="15.75" x14ac:dyDescent="0.25">
      <c r="A15" s="32" t="s">
        <v>8</v>
      </c>
      <c r="B15" s="33"/>
      <c r="C15" s="34"/>
      <c r="D15" s="34"/>
      <c r="E15" s="34"/>
      <c r="F15" s="35">
        <f>F11+F14</f>
        <v>0</v>
      </c>
      <c r="G15" s="36">
        <f>G11+G14</f>
        <v>0</v>
      </c>
      <c r="H15" s="37"/>
      <c r="I15" s="36">
        <f>I11+I14</f>
        <v>158.91500000000002</v>
      </c>
      <c r="J15" s="34"/>
      <c r="K15" s="33"/>
    </row>
    <row r="16" spans="1:12" x14ac:dyDescent="0.25">
      <c r="A16" s="2"/>
      <c r="C16" s="21"/>
      <c r="D16" s="21"/>
      <c r="E16" s="21"/>
      <c r="F16" s="38"/>
      <c r="G16" s="38"/>
      <c r="H16" s="39"/>
      <c r="I16" s="38"/>
      <c r="K16" s="13"/>
    </row>
  </sheetData>
  <mergeCells count="15">
    <mergeCell ref="J1:K1"/>
    <mergeCell ref="A2:K2"/>
    <mergeCell ref="A3:K3"/>
    <mergeCell ref="A4:K4"/>
    <mergeCell ref="A5:A7"/>
    <mergeCell ref="B5:B7"/>
    <mergeCell ref="C5:C7"/>
    <mergeCell ref="D5:D7"/>
    <mergeCell ref="E5:E7"/>
    <mergeCell ref="F5:F7"/>
    <mergeCell ref="G5:G7"/>
    <mergeCell ref="H5:H7"/>
    <mergeCell ref="I5:I7"/>
    <mergeCell ref="J5:J7"/>
    <mergeCell ref="K5:K7"/>
  </mergeCells>
  <phoneticPr fontId="8" type="noConversion"/>
  <printOptions horizontalCentered="1"/>
  <pageMargins left="0.19685039370078741" right="0.19685039370078741" top="0.19685039370078741" bottom="0.19685039370078741" header="0" footer="0.15748031496062992"/>
  <pageSetup paperSize="9" scale="80" fitToHeight="0" orientation="landscape" r:id="rId1"/>
  <headerFooter alignWithMargins="0">
    <oddFooter>&amp;C
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view="pageBreakPreview" zoomScale="80" zoomScaleNormal="70" zoomScaleSheetLayoutView="80" workbookViewId="0">
      <pane ySplit="6" topLeftCell="A7" activePane="bottomLeft" state="frozen"/>
      <selection activeCell="K1" sqref="K1"/>
      <selection pane="bottomLeft" activeCell="H48" sqref="H48"/>
    </sheetView>
  </sheetViews>
  <sheetFormatPr defaultColWidth="8.85546875" defaultRowHeight="12.75" outlineLevelRow="1" outlineLevelCol="1" x14ac:dyDescent="0.25"/>
  <cols>
    <col min="1" max="1" width="7" style="56" customWidth="1"/>
    <col min="2" max="2" width="31.85546875" style="57" customWidth="1"/>
    <col min="3" max="3" width="31.5703125" style="58" customWidth="1"/>
    <col min="4" max="4" width="37.5703125" style="59" customWidth="1"/>
    <col min="5" max="5" width="42.5703125" style="59" customWidth="1"/>
    <col min="6" max="6" width="54.5703125" style="59" customWidth="1"/>
    <col min="7" max="7" width="17.85546875" style="66" customWidth="1" outlineLevel="1"/>
    <col min="8" max="16384" width="8.85546875" style="58"/>
  </cols>
  <sheetData>
    <row r="1" spans="1:7" ht="12.75" customHeight="1" outlineLevel="1" x14ac:dyDescent="0.25">
      <c r="A1" s="117" t="s">
        <v>140</v>
      </c>
      <c r="B1" s="118"/>
      <c r="C1" s="118"/>
      <c r="D1" s="118"/>
      <c r="E1" s="118"/>
      <c r="F1" s="118"/>
      <c r="G1" s="76"/>
    </row>
    <row r="2" spans="1:7" ht="12.75" customHeight="1" outlineLevel="1" x14ac:dyDescent="0.25">
      <c r="A2" s="117" t="s">
        <v>18</v>
      </c>
      <c r="B2" s="117"/>
      <c r="C2" s="117"/>
      <c r="D2" s="117"/>
      <c r="E2" s="117"/>
      <c r="F2" s="117"/>
      <c r="G2" s="76"/>
    </row>
    <row r="3" spans="1:7" outlineLevel="1" x14ac:dyDescent="0.25"/>
    <row r="4" spans="1:7" ht="15" customHeight="1" x14ac:dyDescent="0.25">
      <c r="A4" s="119" t="s">
        <v>0</v>
      </c>
      <c r="B4" s="116" t="s">
        <v>12</v>
      </c>
      <c r="C4" s="120" t="s">
        <v>19</v>
      </c>
      <c r="D4" s="120" t="s">
        <v>9</v>
      </c>
      <c r="E4" s="121" t="s">
        <v>16</v>
      </c>
      <c r="F4" s="120" t="s">
        <v>10</v>
      </c>
      <c r="G4" s="77"/>
    </row>
    <row r="5" spans="1:7" ht="22.5" customHeight="1" x14ac:dyDescent="0.25">
      <c r="A5" s="119"/>
      <c r="B5" s="116"/>
      <c r="C5" s="120"/>
      <c r="D5" s="120"/>
      <c r="E5" s="122"/>
      <c r="F5" s="120"/>
      <c r="G5" s="77"/>
    </row>
    <row r="6" spans="1:7" ht="63.75" customHeight="1" x14ac:dyDescent="0.25">
      <c r="A6" s="119"/>
      <c r="B6" s="116"/>
      <c r="C6" s="120"/>
      <c r="D6" s="120"/>
      <c r="E6" s="123"/>
      <c r="F6" s="120"/>
      <c r="G6" s="78"/>
    </row>
    <row r="7" spans="1:7" s="60" customFormat="1" ht="12.75" customHeight="1" x14ac:dyDescent="0.25">
      <c r="A7" s="92" t="s">
        <v>4</v>
      </c>
      <c r="B7" s="55"/>
      <c r="C7" s="55"/>
      <c r="D7" s="55"/>
      <c r="E7" s="55"/>
      <c r="F7" s="41"/>
      <c r="G7" s="79"/>
    </row>
    <row r="8" spans="1:7" ht="55.5" customHeight="1" x14ac:dyDescent="0.25">
      <c r="A8" s="67">
        <v>2</v>
      </c>
      <c r="B8" s="88" t="s">
        <v>35</v>
      </c>
      <c r="C8" s="86" t="s">
        <v>20</v>
      </c>
      <c r="D8" s="23" t="s">
        <v>199</v>
      </c>
      <c r="E8" s="113" t="s">
        <v>21</v>
      </c>
      <c r="F8" s="113" t="s">
        <v>36</v>
      </c>
      <c r="G8" s="75"/>
    </row>
    <row r="9" spans="1:7" ht="25.5" x14ac:dyDescent="0.25">
      <c r="A9" s="68" t="s">
        <v>179</v>
      </c>
      <c r="B9" s="87" t="s">
        <v>37</v>
      </c>
      <c r="C9" s="86" t="s">
        <v>38</v>
      </c>
      <c r="D9" s="86" t="s">
        <v>147</v>
      </c>
      <c r="E9" s="114"/>
      <c r="F9" s="114"/>
      <c r="G9" s="74"/>
    </row>
    <row r="10" spans="1:7" ht="38.25" x14ac:dyDescent="0.25">
      <c r="A10" s="68" t="s">
        <v>180</v>
      </c>
      <c r="B10" s="87" t="s">
        <v>39</v>
      </c>
      <c r="C10" s="86" t="s">
        <v>40</v>
      </c>
      <c r="D10" s="86" t="s">
        <v>148</v>
      </c>
      <c r="E10" s="114"/>
      <c r="F10" s="114"/>
      <c r="G10" s="74"/>
    </row>
    <row r="11" spans="1:7" ht="38.25" x14ac:dyDescent="0.25">
      <c r="A11" s="68" t="s">
        <v>181</v>
      </c>
      <c r="B11" s="87" t="s">
        <v>41</v>
      </c>
      <c r="C11" s="86" t="s">
        <v>42</v>
      </c>
      <c r="D11" s="86" t="s">
        <v>149</v>
      </c>
      <c r="E11" s="114"/>
      <c r="F11" s="114"/>
      <c r="G11" s="74"/>
    </row>
    <row r="12" spans="1:7" x14ac:dyDescent="0.25">
      <c r="A12" s="68" t="s">
        <v>182</v>
      </c>
      <c r="B12" s="95" t="s">
        <v>43</v>
      </c>
      <c r="C12" s="85" t="s">
        <v>44</v>
      </c>
      <c r="D12" s="85" t="s">
        <v>150</v>
      </c>
      <c r="E12" s="114"/>
      <c r="F12" s="114"/>
      <c r="G12" s="74"/>
    </row>
    <row r="13" spans="1:7" ht="25.5" x14ac:dyDescent="0.25">
      <c r="A13" s="68" t="s">
        <v>202</v>
      </c>
      <c r="B13" s="98" t="s">
        <v>203</v>
      </c>
      <c r="C13" s="97" t="s">
        <v>115</v>
      </c>
      <c r="D13" s="97" t="s">
        <v>20</v>
      </c>
      <c r="E13" s="115"/>
      <c r="F13" s="115"/>
      <c r="G13" s="74"/>
    </row>
    <row r="14" spans="1:7" ht="56.25" customHeight="1" x14ac:dyDescent="0.25">
      <c r="A14" s="65">
        <v>3</v>
      </c>
      <c r="B14" s="87" t="s">
        <v>64</v>
      </c>
      <c r="C14" s="86" t="s">
        <v>65</v>
      </c>
      <c r="D14" s="86" t="s">
        <v>66</v>
      </c>
      <c r="E14" s="86" t="s">
        <v>25</v>
      </c>
      <c r="F14" s="86" t="s">
        <v>67</v>
      </c>
      <c r="G14" s="75"/>
    </row>
    <row r="15" spans="1:7" ht="57.75" customHeight="1" x14ac:dyDescent="0.25">
      <c r="A15" s="65">
        <v>4</v>
      </c>
      <c r="B15" s="87" t="s">
        <v>143</v>
      </c>
      <c r="C15" s="86" t="s">
        <v>23</v>
      </c>
      <c r="D15" s="86" t="s">
        <v>24</v>
      </c>
      <c r="E15" s="86" t="s">
        <v>144</v>
      </c>
      <c r="F15" s="86" t="s">
        <v>26</v>
      </c>
      <c r="G15" s="75"/>
    </row>
    <row r="16" spans="1:7" ht="93.75" customHeight="1" x14ac:dyDescent="0.25">
      <c r="A16" s="65">
        <v>5</v>
      </c>
      <c r="B16" s="87" t="s">
        <v>128</v>
      </c>
      <c r="C16" s="86" t="s">
        <v>28</v>
      </c>
      <c r="D16" s="86" t="s">
        <v>145</v>
      </c>
      <c r="E16" s="86" t="s">
        <v>146</v>
      </c>
      <c r="F16" s="86" t="s">
        <v>29</v>
      </c>
      <c r="G16" s="75"/>
    </row>
    <row r="17" spans="1:7" ht="112.5" customHeight="1" x14ac:dyDescent="0.25">
      <c r="A17" s="65">
        <v>6</v>
      </c>
      <c r="B17" s="87" t="s">
        <v>30</v>
      </c>
      <c r="C17" s="86" t="s">
        <v>31</v>
      </c>
      <c r="D17" s="86" t="s">
        <v>32</v>
      </c>
      <c r="E17" s="86" t="s">
        <v>33</v>
      </c>
      <c r="F17" s="86" t="s">
        <v>34</v>
      </c>
      <c r="G17" s="75"/>
    </row>
    <row r="18" spans="1:7" ht="55.5" customHeight="1" x14ac:dyDescent="0.25">
      <c r="A18" s="67">
        <v>7</v>
      </c>
      <c r="B18" s="88" t="s">
        <v>47</v>
      </c>
      <c r="C18" s="23" t="s">
        <v>20</v>
      </c>
      <c r="D18" s="23" t="s">
        <v>178</v>
      </c>
      <c r="E18" s="113" t="s">
        <v>21</v>
      </c>
      <c r="F18" s="101" t="s">
        <v>177</v>
      </c>
      <c r="G18" s="75"/>
    </row>
    <row r="19" spans="1:7" ht="41.25" customHeight="1" x14ac:dyDescent="0.25">
      <c r="A19" s="65" t="s">
        <v>129</v>
      </c>
      <c r="B19" s="87" t="s">
        <v>48</v>
      </c>
      <c r="C19" s="86" t="s">
        <v>49</v>
      </c>
      <c r="D19" s="86" t="s">
        <v>151</v>
      </c>
      <c r="E19" s="114"/>
      <c r="F19" s="99" t="s">
        <v>221</v>
      </c>
      <c r="G19" s="74"/>
    </row>
    <row r="20" spans="1:7" ht="53.25" customHeight="1" x14ac:dyDescent="0.25">
      <c r="A20" s="65" t="s">
        <v>130</v>
      </c>
      <c r="B20" s="87" t="s">
        <v>117</v>
      </c>
      <c r="C20" s="86" t="s">
        <v>50</v>
      </c>
      <c r="D20" s="86" t="s">
        <v>152</v>
      </c>
      <c r="E20" s="114"/>
      <c r="F20" s="73" t="s">
        <v>216</v>
      </c>
      <c r="G20" s="74"/>
    </row>
    <row r="21" spans="1:7" ht="52.5" customHeight="1" x14ac:dyDescent="0.25">
      <c r="A21" s="65" t="s">
        <v>131</v>
      </c>
      <c r="B21" s="87" t="s">
        <v>51</v>
      </c>
      <c r="C21" s="86" t="s">
        <v>52</v>
      </c>
      <c r="D21" s="86" t="s">
        <v>153</v>
      </c>
      <c r="E21" s="114"/>
      <c r="F21" s="73" t="s">
        <v>217</v>
      </c>
      <c r="G21" s="74"/>
    </row>
    <row r="22" spans="1:7" ht="38.25" x14ac:dyDescent="0.25">
      <c r="A22" s="65" t="s">
        <v>132</v>
      </c>
      <c r="B22" s="87" t="s">
        <v>53</v>
      </c>
      <c r="C22" s="86" t="s">
        <v>54</v>
      </c>
      <c r="D22" s="86" t="s">
        <v>154</v>
      </c>
      <c r="E22" s="114"/>
      <c r="F22" s="73" t="s">
        <v>220</v>
      </c>
      <c r="G22" s="74"/>
    </row>
    <row r="23" spans="1:7" ht="25.5" x14ac:dyDescent="0.25">
      <c r="A23" s="65" t="s">
        <v>133</v>
      </c>
      <c r="B23" s="87" t="s">
        <v>55</v>
      </c>
      <c r="C23" s="86" t="s">
        <v>56</v>
      </c>
      <c r="D23" s="86" t="s">
        <v>156</v>
      </c>
      <c r="E23" s="114"/>
      <c r="F23" s="73" t="s">
        <v>219</v>
      </c>
      <c r="G23" s="74"/>
    </row>
    <row r="24" spans="1:7" ht="51" x14ac:dyDescent="0.25">
      <c r="A24" s="65" t="s">
        <v>134</v>
      </c>
      <c r="B24" s="87" t="s">
        <v>57</v>
      </c>
      <c r="C24" s="86" t="s">
        <v>58</v>
      </c>
      <c r="D24" s="86" t="s">
        <v>155</v>
      </c>
      <c r="E24" s="114"/>
      <c r="F24" s="73" t="s">
        <v>218</v>
      </c>
      <c r="G24" s="74"/>
    </row>
    <row r="25" spans="1:7" ht="60.75" customHeight="1" x14ac:dyDescent="0.25">
      <c r="A25" s="65" t="s">
        <v>135</v>
      </c>
      <c r="B25" s="87" t="s">
        <v>51</v>
      </c>
      <c r="C25" s="86" t="s">
        <v>59</v>
      </c>
      <c r="D25" s="86" t="s">
        <v>157</v>
      </c>
      <c r="E25" s="114"/>
      <c r="F25" s="73" t="s">
        <v>217</v>
      </c>
      <c r="G25" s="74"/>
    </row>
    <row r="26" spans="1:7" ht="56.25" customHeight="1" x14ac:dyDescent="0.25">
      <c r="A26" s="65" t="s">
        <v>136</v>
      </c>
      <c r="B26" s="87" t="s">
        <v>60</v>
      </c>
      <c r="C26" s="86" t="s">
        <v>61</v>
      </c>
      <c r="D26" s="86" t="s">
        <v>158</v>
      </c>
      <c r="E26" s="114"/>
      <c r="F26" s="73" t="s">
        <v>216</v>
      </c>
      <c r="G26" s="74"/>
    </row>
    <row r="27" spans="1:7" ht="51" x14ac:dyDescent="0.25">
      <c r="A27" s="65" t="s">
        <v>137</v>
      </c>
      <c r="B27" s="87" t="s">
        <v>62</v>
      </c>
      <c r="C27" s="86" t="s">
        <v>63</v>
      </c>
      <c r="D27" s="86" t="s">
        <v>159</v>
      </c>
      <c r="E27" s="114"/>
      <c r="F27" s="73" t="s">
        <v>215</v>
      </c>
      <c r="G27" s="74"/>
    </row>
    <row r="28" spans="1:7" ht="63.75" x14ac:dyDescent="0.25">
      <c r="A28" s="65" t="s">
        <v>138</v>
      </c>
      <c r="B28" s="87" t="s">
        <v>45</v>
      </c>
      <c r="C28" s="86" t="s">
        <v>46</v>
      </c>
      <c r="D28" s="86" t="s">
        <v>160</v>
      </c>
      <c r="E28" s="115"/>
      <c r="F28" s="73" t="s">
        <v>222</v>
      </c>
      <c r="G28" s="74"/>
    </row>
    <row r="29" spans="1:7" ht="25.5" customHeight="1" x14ac:dyDescent="0.25">
      <c r="A29" s="65">
        <v>8</v>
      </c>
      <c r="B29" s="88" t="s">
        <v>68</v>
      </c>
      <c r="C29" s="23" t="s">
        <v>20</v>
      </c>
      <c r="D29" s="23" t="s">
        <v>20</v>
      </c>
      <c r="E29" s="113" t="s">
        <v>21</v>
      </c>
      <c r="F29" s="113" t="s">
        <v>161</v>
      </c>
      <c r="G29" s="75"/>
    </row>
    <row r="30" spans="1:7" ht="25.5" x14ac:dyDescent="0.25">
      <c r="A30" s="68" t="s">
        <v>184</v>
      </c>
      <c r="B30" s="87" t="s">
        <v>204</v>
      </c>
      <c r="C30" s="86" t="s">
        <v>69</v>
      </c>
      <c r="D30" s="86" t="s">
        <v>70</v>
      </c>
      <c r="E30" s="114"/>
      <c r="F30" s="114"/>
      <c r="G30" s="74"/>
    </row>
    <row r="31" spans="1:7" x14ac:dyDescent="0.25">
      <c r="A31" s="68" t="s">
        <v>185</v>
      </c>
      <c r="B31" s="87" t="s">
        <v>205</v>
      </c>
      <c r="C31" s="86" t="s">
        <v>71</v>
      </c>
      <c r="D31" s="86" t="s">
        <v>72</v>
      </c>
      <c r="E31" s="114"/>
      <c r="F31" s="114"/>
      <c r="G31" s="74"/>
    </row>
    <row r="32" spans="1:7" ht="24.75" customHeight="1" x14ac:dyDescent="0.25">
      <c r="A32" s="68" t="s">
        <v>186</v>
      </c>
      <c r="B32" s="87" t="s">
        <v>206</v>
      </c>
      <c r="C32" s="86" t="s">
        <v>73</v>
      </c>
      <c r="D32" s="86" t="s">
        <v>74</v>
      </c>
      <c r="E32" s="114"/>
      <c r="F32" s="114"/>
      <c r="G32" s="74"/>
    </row>
    <row r="33" spans="1:7" ht="25.5" x14ac:dyDescent="0.25">
      <c r="A33" s="68" t="s">
        <v>187</v>
      </c>
      <c r="B33" s="87" t="s">
        <v>207</v>
      </c>
      <c r="C33" s="86" t="s">
        <v>75</v>
      </c>
      <c r="D33" s="86" t="s">
        <v>76</v>
      </c>
      <c r="E33" s="114"/>
      <c r="F33" s="114"/>
      <c r="G33" s="74"/>
    </row>
    <row r="34" spans="1:7" x14ac:dyDescent="0.25">
      <c r="A34" s="68" t="s">
        <v>188</v>
      </c>
      <c r="B34" s="87" t="s">
        <v>208</v>
      </c>
      <c r="C34" s="86" t="s">
        <v>77</v>
      </c>
      <c r="D34" s="86" t="s">
        <v>78</v>
      </c>
      <c r="E34" s="114"/>
      <c r="F34" s="114"/>
      <c r="G34" s="74"/>
    </row>
    <row r="35" spans="1:7" ht="38.25" x14ac:dyDescent="0.25">
      <c r="A35" s="68" t="s">
        <v>189</v>
      </c>
      <c r="B35" s="87" t="s">
        <v>79</v>
      </c>
      <c r="C35" s="86" t="s">
        <v>80</v>
      </c>
      <c r="D35" s="86" t="s">
        <v>81</v>
      </c>
      <c r="E35" s="114"/>
      <c r="F35" s="114"/>
      <c r="G35" s="74"/>
    </row>
    <row r="36" spans="1:7" x14ac:dyDescent="0.25">
      <c r="A36" s="68" t="s">
        <v>190</v>
      </c>
      <c r="B36" s="87" t="s">
        <v>209</v>
      </c>
      <c r="C36" s="86" t="s">
        <v>82</v>
      </c>
      <c r="D36" s="86" t="s">
        <v>83</v>
      </c>
      <c r="E36" s="114"/>
      <c r="F36" s="114"/>
      <c r="G36" s="74"/>
    </row>
    <row r="37" spans="1:7" x14ac:dyDescent="0.25">
      <c r="A37" s="68" t="s">
        <v>191</v>
      </c>
      <c r="B37" s="87" t="s">
        <v>210</v>
      </c>
      <c r="C37" s="86" t="s">
        <v>84</v>
      </c>
      <c r="D37" s="86" t="s">
        <v>83</v>
      </c>
      <c r="E37" s="114"/>
      <c r="F37" s="114"/>
      <c r="G37" s="74"/>
    </row>
    <row r="38" spans="1:7" ht="38.25" x14ac:dyDescent="0.25">
      <c r="A38" s="68" t="s">
        <v>192</v>
      </c>
      <c r="B38" s="87" t="s">
        <v>211</v>
      </c>
      <c r="C38" s="86" t="s">
        <v>85</v>
      </c>
      <c r="D38" s="86" t="s">
        <v>86</v>
      </c>
      <c r="E38" s="115"/>
      <c r="F38" s="115"/>
      <c r="G38" s="75"/>
    </row>
    <row r="39" spans="1:7" s="62" customFormat="1" ht="25.5" customHeight="1" x14ac:dyDescent="0.25">
      <c r="A39" s="100">
        <v>47</v>
      </c>
      <c r="B39" s="89" t="s">
        <v>87</v>
      </c>
      <c r="C39" s="66" t="s">
        <v>20</v>
      </c>
      <c r="D39" s="96" t="s">
        <v>198</v>
      </c>
      <c r="E39" s="113" t="s">
        <v>33</v>
      </c>
      <c r="F39" s="113" t="s">
        <v>88</v>
      </c>
      <c r="G39" s="75"/>
    </row>
    <row r="40" spans="1:7" x14ac:dyDescent="0.25">
      <c r="A40" s="68" t="s">
        <v>162</v>
      </c>
      <c r="B40" s="87" t="s">
        <v>212</v>
      </c>
      <c r="C40" s="86" t="s">
        <v>90</v>
      </c>
      <c r="D40" s="86" t="s">
        <v>91</v>
      </c>
      <c r="E40" s="114"/>
      <c r="F40" s="114"/>
      <c r="G40" s="74"/>
    </row>
    <row r="41" spans="1:7" x14ac:dyDescent="0.25">
      <c r="A41" s="65" t="s">
        <v>163</v>
      </c>
      <c r="B41" s="87" t="s">
        <v>213</v>
      </c>
      <c r="C41" s="86" t="s">
        <v>92</v>
      </c>
      <c r="D41" s="86" t="s">
        <v>93</v>
      </c>
      <c r="E41" s="114"/>
      <c r="F41" s="114"/>
      <c r="G41" s="74"/>
    </row>
    <row r="42" spans="1:7" ht="24.75" customHeight="1" x14ac:dyDescent="0.25">
      <c r="A42" s="68" t="s">
        <v>164</v>
      </c>
      <c r="B42" s="87" t="s">
        <v>94</v>
      </c>
      <c r="C42" s="86" t="s">
        <v>95</v>
      </c>
      <c r="D42" s="86" t="s">
        <v>96</v>
      </c>
      <c r="E42" s="114"/>
      <c r="F42" s="114"/>
      <c r="G42" s="74"/>
    </row>
    <row r="43" spans="1:7" ht="25.5" x14ac:dyDescent="0.25">
      <c r="A43" s="65" t="s">
        <v>165</v>
      </c>
      <c r="B43" s="87" t="s">
        <v>97</v>
      </c>
      <c r="C43" s="86" t="s">
        <v>98</v>
      </c>
      <c r="D43" s="86" t="s">
        <v>99</v>
      </c>
      <c r="E43" s="114"/>
      <c r="F43" s="114"/>
      <c r="G43" s="74"/>
    </row>
    <row r="44" spans="1:7" x14ac:dyDescent="0.25">
      <c r="A44" s="68" t="s">
        <v>166</v>
      </c>
      <c r="B44" s="87" t="s">
        <v>30</v>
      </c>
      <c r="C44" s="86" t="s">
        <v>100</v>
      </c>
      <c r="D44" s="86" t="s">
        <v>101</v>
      </c>
      <c r="E44" s="114"/>
      <c r="F44" s="114"/>
      <c r="G44" s="74"/>
    </row>
    <row r="45" spans="1:7" x14ac:dyDescent="0.25">
      <c r="A45" s="65" t="s">
        <v>167</v>
      </c>
      <c r="B45" s="87" t="s">
        <v>214</v>
      </c>
      <c r="C45" s="86" t="s">
        <v>102</v>
      </c>
      <c r="D45" s="86" t="s">
        <v>103</v>
      </c>
      <c r="E45" s="114"/>
      <c r="F45" s="114"/>
      <c r="G45" s="74"/>
    </row>
    <row r="46" spans="1:7" s="69" customFormat="1" ht="25.5" x14ac:dyDescent="0.25">
      <c r="A46" s="68" t="s">
        <v>168</v>
      </c>
      <c r="B46" s="90" t="s">
        <v>104</v>
      </c>
      <c r="C46" s="70">
        <v>70700037</v>
      </c>
      <c r="D46" s="71" t="s">
        <v>183</v>
      </c>
      <c r="E46" s="114"/>
      <c r="F46" s="114"/>
      <c r="G46" s="75"/>
    </row>
    <row r="47" spans="1:7" s="69" customFormat="1" ht="25.5" x14ac:dyDescent="0.25">
      <c r="A47" s="65" t="s">
        <v>169</v>
      </c>
      <c r="B47" s="90" t="s">
        <v>105</v>
      </c>
      <c r="C47" s="72">
        <v>70700040</v>
      </c>
      <c r="D47" s="71" t="s">
        <v>193</v>
      </c>
      <c r="E47" s="114"/>
      <c r="F47" s="114"/>
      <c r="G47" s="75"/>
    </row>
    <row r="48" spans="1:7" s="69" customFormat="1" ht="25.5" x14ac:dyDescent="0.25">
      <c r="A48" s="68" t="s">
        <v>170</v>
      </c>
      <c r="B48" s="90" t="s">
        <v>106</v>
      </c>
      <c r="C48" s="72">
        <v>70700039</v>
      </c>
      <c r="D48" s="71" t="s">
        <v>194</v>
      </c>
      <c r="E48" s="114"/>
      <c r="F48" s="114"/>
      <c r="G48" s="75"/>
    </row>
    <row r="49" spans="1:7" s="69" customFormat="1" ht="25.5" x14ac:dyDescent="0.25">
      <c r="A49" s="65" t="s">
        <v>171</v>
      </c>
      <c r="B49" s="90" t="s">
        <v>107</v>
      </c>
      <c r="C49" s="72">
        <v>70700041</v>
      </c>
      <c r="D49" s="71" t="s">
        <v>195</v>
      </c>
      <c r="E49" s="114"/>
      <c r="F49" s="114"/>
      <c r="G49" s="75"/>
    </row>
    <row r="50" spans="1:7" s="69" customFormat="1" ht="25.5" x14ac:dyDescent="0.25">
      <c r="A50" s="68" t="s">
        <v>172</v>
      </c>
      <c r="B50" s="90" t="s">
        <v>108</v>
      </c>
      <c r="C50" s="72">
        <v>70700036</v>
      </c>
      <c r="D50" s="71" t="s">
        <v>183</v>
      </c>
      <c r="E50" s="114"/>
      <c r="F50" s="114"/>
      <c r="G50" s="75"/>
    </row>
    <row r="51" spans="1:7" s="69" customFormat="1" ht="25.5" x14ac:dyDescent="0.25">
      <c r="A51" s="65" t="s">
        <v>173</v>
      </c>
      <c r="B51" s="90" t="s">
        <v>109</v>
      </c>
      <c r="C51" s="72" t="s">
        <v>110</v>
      </c>
      <c r="D51" s="71" t="s">
        <v>196</v>
      </c>
      <c r="E51" s="114"/>
      <c r="F51" s="114"/>
      <c r="G51" s="75"/>
    </row>
    <row r="52" spans="1:7" s="69" customFormat="1" ht="25.5" x14ac:dyDescent="0.25">
      <c r="A52" s="68" t="s">
        <v>174</v>
      </c>
      <c r="B52" s="90" t="s">
        <v>111</v>
      </c>
      <c r="C52" s="72">
        <v>70700603</v>
      </c>
      <c r="D52" s="71" t="s">
        <v>196</v>
      </c>
      <c r="E52" s="114"/>
      <c r="F52" s="114"/>
      <c r="G52" s="75"/>
    </row>
    <row r="53" spans="1:7" s="69" customFormat="1" ht="25.5" x14ac:dyDescent="0.25">
      <c r="A53" s="65" t="s">
        <v>175</v>
      </c>
      <c r="B53" s="90" t="s">
        <v>112</v>
      </c>
      <c r="C53" s="72">
        <v>70700606</v>
      </c>
      <c r="D53" s="71" t="s">
        <v>196</v>
      </c>
      <c r="E53" s="114"/>
      <c r="F53" s="114"/>
      <c r="G53" s="75"/>
    </row>
    <row r="54" spans="1:7" s="69" customFormat="1" ht="39" customHeight="1" x14ac:dyDescent="0.25">
      <c r="A54" s="68" t="s">
        <v>176</v>
      </c>
      <c r="B54" s="90" t="s">
        <v>113</v>
      </c>
      <c r="C54" s="72">
        <v>70700034</v>
      </c>
      <c r="D54" s="71" t="s">
        <v>197</v>
      </c>
      <c r="E54" s="115"/>
      <c r="F54" s="115"/>
      <c r="G54" s="75"/>
    </row>
    <row r="55" spans="1:7" x14ac:dyDescent="0.25">
      <c r="A55" s="93" t="s">
        <v>5</v>
      </c>
      <c r="B55" s="91"/>
      <c r="C55" s="81"/>
      <c r="D55" s="81"/>
      <c r="E55" s="81"/>
      <c r="F55" s="82"/>
      <c r="G55" s="75"/>
    </row>
    <row r="56" spans="1:7" s="61" customFormat="1" x14ac:dyDescent="0.25">
      <c r="A56" s="64" t="s">
        <v>7</v>
      </c>
      <c r="B56" s="63"/>
      <c r="C56" s="63"/>
      <c r="D56" s="63"/>
      <c r="E56" s="63"/>
      <c r="F56" s="41"/>
      <c r="G56" s="80"/>
    </row>
    <row r="57" spans="1:7" s="61" customFormat="1" x14ac:dyDescent="0.25">
      <c r="A57" s="94" t="s">
        <v>11</v>
      </c>
      <c r="B57" s="63"/>
      <c r="C57" s="63"/>
      <c r="D57" s="63"/>
      <c r="E57" s="63"/>
      <c r="F57" s="41"/>
      <c r="G57" s="80"/>
    </row>
  </sheetData>
  <autoFilter ref="A6:G57"/>
  <mergeCells count="15">
    <mergeCell ref="F39:F54"/>
    <mergeCell ref="E18:E28"/>
    <mergeCell ref="E29:E38"/>
    <mergeCell ref="F29:F38"/>
    <mergeCell ref="A1:F1"/>
    <mergeCell ref="A4:A6"/>
    <mergeCell ref="B4:B6"/>
    <mergeCell ref="C4:C6"/>
    <mergeCell ref="D4:D6"/>
    <mergeCell ref="F4:F6"/>
    <mergeCell ref="E4:E6"/>
    <mergeCell ref="E39:E54"/>
    <mergeCell ref="A2:F2"/>
    <mergeCell ref="E8:E13"/>
    <mergeCell ref="F8:F13"/>
  </mergeCells>
  <phoneticPr fontId="8" type="noConversion"/>
  <printOptions horizontalCentered="1"/>
  <pageMargins left="0.19685039370078741" right="0.19685039370078741" top="0.19685039370078741" bottom="0.19685039370078741" header="0" footer="0.15748031496062992"/>
  <pageSetup paperSize="9" scale="70" fitToHeight="0" orientation="landscape" r:id="rId1"/>
  <headerFooter alignWithMargins="0">
    <oddFooter>&amp;C
Страница &amp;P из &amp;N</oddFooter>
  </headerFooter>
  <rowBreaks count="2" manualBreakCount="2">
    <brk id="17" max="15" man="1"/>
    <brk id="3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100" zoomScaleSheetLayoutView="100" workbookViewId="0">
      <selection activeCell="C18" sqref="C18"/>
    </sheetView>
  </sheetViews>
  <sheetFormatPr defaultRowHeight="12.75" x14ac:dyDescent="0.2"/>
  <cols>
    <col min="1" max="1" width="39" style="42" bestFit="1" customWidth="1"/>
    <col min="2" max="2" width="16.42578125" style="42" customWidth="1"/>
    <col min="3" max="3" width="29.85546875" style="42" customWidth="1"/>
    <col min="4" max="4" width="17" style="42" customWidth="1"/>
    <col min="5" max="5" width="30.5703125" style="42" customWidth="1"/>
    <col min="6" max="6" width="16.5703125" style="42" customWidth="1"/>
    <col min="7" max="7" width="28.7109375" style="42" customWidth="1"/>
    <col min="8" max="16384" width="9.140625" style="42"/>
  </cols>
  <sheetData>
    <row r="1" spans="1:7" ht="19.5" thickBot="1" x14ac:dyDescent="0.35">
      <c r="A1" s="124" t="s">
        <v>127</v>
      </c>
      <c r="B1" s="124"/>
      <c r="C1" s="124"/>
      <c r="D1" s="124"/>
      <c r="E1" s="124"/>
      <c r="F1" s="124"/>
      <c r="G1" s="124"/>
    </row>
    <row r="2" spans="1:7" ht="18.75" x14ac:dyDescent="0.2">
      <c r="A2" s="125"/>
      <c r="B2" s="127" t="s">
        <v>118</v>
      </c>
      <c r="C2" s="127"/>
      <c r="D2" s="127" t="s">
        <v>119</v>
      </c>
      <c r="E2" s="127"/>
      <c r="F2" s="128" t="s">
        <v>120</v>
      </c>
      <c r="G2" s="129"/>
    </row>
    <row r="3" spans="1:7" ht="37.5" x14ac:dyDescent="0.2">
      <c r="A3" s="126"/>
      <c r="B3" s="43" t="s">
        <v>121</v>
      </c>
      <c r="C3" s="44" t="s">
        <v>122</v>
      </c>
      <c r="D3" s="43" t="s">
        <v>121</v>
      </c>
      <c r="E3" s="44" t="s">
        <v>122</v>
      </c>
      <c r="F3" s="45" t="s">
        <v>121</v>
      </c>
      <c r="G3" s="46" t="s">
        <v>122</v>
      </c>
    </row>
    <row r="4" spans="1:7" ht="37.5" x14ac:dyDescent="0.2">
      <c r="A4" s="47" t="s">
        <v>123</v>
      </c>
      <c r="B4" s="48">
        <f t="shared" ref="B4:G4" si="0">B5+B6+B7</f>
        <v>2</v>
      </c>
      <c r="C4" s="48">
        <f t="shared" si="0"/>
        <v>0</v>
      </c>
      <c r="D4" s="48">
        <f t="shared" si="0"/>
        <v>47</v>
      </c>
      <c r="E4" s="48" t="e">
        <f>SUM(E5:E7)</f>
        <v>#REF!</v>
      </c>
      <c r="F4" s="49">
        <f t="shared" si="0"/>
        <v>49</v>
      </c>
      <c r="G4" s="50" t="e">
        <f t="shared" si="0"/>
        <v>#REF!</v>
      </c>
    </row>
    <row r="5" spans="1:7" ht="18.75" x14ac:dyDescent="0.2">
      <c r="A5" s="51" t="s">
        <v>22</v>
      </c>
      <c r="B5" s="48">
        <v>0</v>
      </c>
      <c r="C5" s="48">
        <v>0</v>
      </c>
      <c r="D5" s="48">
        <v>46</v>
      </c>
      <c r="E5" s="48" t="e">
        <f>'Имущество +'!#REF!-'Имущество +'!#REF!</f>
        <v>#REF!</v>
      </c>
      <c r="F5" s="49">
        <f t="shared" ref="F5:G8" si="1">B5+D5</f>
        <v>46</v>
      </c>
      <c r="G5" s="50" t="e">
        <f t="shared" si="1"/>
        <v>#REF!</v>
      </c>
    </row>
    <row r="6" spans="1:7" ht="18.75" x14ac:dyDescent="0.2">
      <c r="A6" s="51" t="s">
        <v>124</v>
      </c>
      <c r="B6" s="48">
        <v>0</v>
      </c>
      <c r="C6" s="48">
        <v>0</v>
      </c>
      <c r="D6" s="48">
        <v>0</v>
      </c>
      <c r="E6" s="48">
        <v>0</v>
      </c>
      <c r="F6" s="49">
        <f t="shared" si="1"/>
        <v>0</v>
      </c>
      <c r="G6" s="50">
        <f t="shared" si="1"/>
        <v>0</v>
      </c>
    </row>
    <row r="7" spans="1:7" ht="18.75" x14ac:dyDescent="0.2">
      <c r="A7" s="51" t="s">
        <v>89</v>
      </c>
      <c r="B7" s="48">
        <v>2</v>
      </c>
      <c r="C7" s="48">
        <f>'Фин.вложения +'!F11</f>
        <v>0</v>
      </c>
      <c r="D7" s="48">
        <v>1</v>
      </c>
      <c r="E7" s="48" t="e">
        <f>'Имущество +'!#REF!</f>
        <v>#REF!</v>
      </c>
      <c r="F7" s="49">
        <v>3</v>
      </c>
      <c r="G7" s="50" t="e">
        <f t="shared" si="1"/>
        <v>#REF!</v>
      </c>
    </row>
    <row r="8" spans="1:7" ht="37.5" x14ac:dyDescent="0.2">
      <c r="A8" s="47" t="s">
        <v>125</v>
      </c>
      <c r="B8" s="48">
        <v>0</v>
      </c>
      <c r="C8" s="48">
        <v>4.9000000000000007E-3</v>
      </c>
      <c r="D8" s="48">
        <v>117</v>
      </c>
      <c r="E8" s="48" t="e">
        <f>'Имущество +'!#REF!</f>
        <v>#REF!</v>
      </c>
      <c r="F8" s="49">
        <f t="shared" si="1"/>
        <v>117</v>
      </c>
      <c r="G8" s="50" t="e">
        <f t="shared" si="1"/>
        <v>#REF!</v>
      </c>
    </row>
    <row r="9" spans="1:7" ht="38.25" thickBot="1" x14ac:dyDescent="0.25">
      <c r="A9" s="52" t="s">
        <v>126</v>
      </c>
      <c r="B9" s="53">
        <f>B4+B8</f>
        <v>2</v>
      </c>
      <c r="C9" s="53">
        <f>C4+C8</f>
        <v>4.9000000000000007E-3</v>
      </c>
      <c r="D9" s="53">
        <f>SUM(D4,D8)</f>
        <v>164</v>
      </c>
      <c r="E9" s="53" t="e">
        <f>E4+E8</f>
        <v>#REF!</v>
      </c>
      <c r="F9" s="53">
        <f>F4+F8</f>
        <v>166</v>
      </c>
      <c r="G9" s="54" t="e">
        <f>C9+E9</f>
        <v>#REF!</v>
      </c>
    </row>
  </sheetData>
  <mergeCells count="5">
    <mergeCell ref="A1:G1"/>
    <mergeCell ref="A2:A3"/>
    <mergeCell ref="B2:C2"/>
    <mergeCell ref="D2:E2"/>
    <mergeCell ref="F2:G2"/>
  </mergeCells>
  <pageMargins left="0.31496062992125984" right="0.31496062992125984" top="0.74803149606299213" bottom="0.7480314960629921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Фин.вложения +</vt:lpstr>
      <vt:lpstr>Имущество +</vt:lpstr>
      <vt:lpstr>Свод</vt:lpstr>
      <vt:lpstr>'Имущество +'!Заголовки_для_печати</vt:lpstr>
      <vt:lpstr>'Имущество +'!Область_печати</vt:lpstr>
      <vt:lpstr>Свод!Область_печати</vt:lpstr>
      <vt:lpstr>'Фин.вложения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2022-01-24T09:41:38Z</dcterms:modified>
</cp:coreProperties>
</file>